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<sst xmlns="http://schemas.openxmlformats.org/spreadsheetml/2006/main" count="180" uniqueCount="127">
  <si>
    <t xml:space="preserve">COMPARISON OF TOTAL EXPORTS OF SOME MAJOR COMMODITIES </t>
  </si>
  <si>
    <t>(Provisional)</t>
  </si>
  <si>
    <t>In '000 Rs.</t>
  </si>
  <si>
    <t>F.Y. 2014/15(2071/72)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</si>
  <si>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</si>
  <si>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</si>
  <si>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</si>
  <si>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</si>
  <si>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</si>
  <si>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</si>
  <si>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</si>
  <si>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</si>
  <si>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</si>
  <si>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</si>
  <si>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</si>
  <si>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</si>
  <si>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</si>
  <si>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</si>
  <si>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</si>
  <si>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</si>
  <si>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</si>
  <si>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</si>
  <si>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</si>
  <si>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</si>
  <si>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</si>
  <si>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</si>
  <si>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</si>
  <si>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</si>
  <si>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</si>
  <si>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</si>
  <si>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</si>
  <si>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</si>
  <si>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</si>
  <si>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</si>
  <si>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</si>
  <si>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</si>
  <si>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</si>
  <si>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</si>
  <si>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</si>
  <si>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</si>
  <si>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</si>
  <si>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</si>
  <si>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</si>
  <si>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</si>
  <si>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</si>
  <si>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</si>
  <si>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</si>
  <si>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</si>
  <si>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</si>
  <si>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</si>
  <si>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</si>
  <si>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</si>
  <si>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</si>
  <si>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</si>
  <si>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</si>
  <si>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</si>
  <si>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</si>
  <si>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2014/15</t>
  </si>
  <si>
    <t>F.Y. 2015/16</t>
  </si>
  <si>
    <t>2071/72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</si>
  <si>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</si>
  <si>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</si>
  <si>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</si>
  <si>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</si>
  <si>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</si>
  <si>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</si>
  <si>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</si>
  <si>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</si>
  <si>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</si>
  <si>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</si>
  <si>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</si>
  <si>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</si>
  <si>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</si>
  <si>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</si>
  <si>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</si>
  <si>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</si>
  <si>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</si>
  <si>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</si>
  <si>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</si>
  <si>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</si>
  <si>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</si>
  <si>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</si>
  <si>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</si>
  <si>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</si>
  <si>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</si>
  <si>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</si>
  <si>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</si>
  <si>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</si>
  <si>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</si>
  <si>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</si>
  <si>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F.Y. 2014/15 (2071/72)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</si>
  <si>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</si>
  <si>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</si>
  <si>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</si>
  <si>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</si>
  <si>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</si>
  <si>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</si>
  <si>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</si>
  <si>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</si>
  <si>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</si>
  <si>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</si>
  <si>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</si>
  <si>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</si>
  <si>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</si>
  <si>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</si>
  <si>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Switzerland</t>
  </si>
  <si>
    <t>Imports</t>
  </si>
  <si>
    <t>U.A.E.</t>
  </si>
  <si>
    <t>Indonesia</t>
  </si>
  <si>
    <t>Argentina</t>
  </si>
  <si>
    <t>Thailand</t>
  </si>
  <si>
    <t>Malaysia</t>
  </si>
  <si>
    <t>Countries</t>
  </si>
  <si>
    <t>Silver</t>
  </si>
  <si>
    <t>Saudi Arabia</t>
  </si>
  <si>
    <t>S.N.</t>
  </si>
  <si>
    <t>Vietnam</t>
  </si>
  <si>
    <t>( First Nine Months Provisional)</t>
  </si>
  <si>
    <t>F.Y. 2013/14 (2070/71) Shrawan-Chaitra</t>
  </si>
  <si>
    <t>F.Y. 2014/15 (2071/72) Shrawan-Chaitra</t>
  </si>
  <si>
    <t>F.Y. 2015/16 (2072/73) Shrawan-Chaitra</t>
  </si>
  <si>
    <t>Percentage Change in First nine Months of F.Y. 2014/15 compared to same period of the previous year</t>
  </si>
  <si>
    <t>Percentage Change in First nine Months of F.Y. 2015/16 compared to same period of the previous year</t>
  </si>
  <si>
    <t>IN THE FIRST NINE MONTHS OF THE F.Y. 2014/15 AND 2015/16</t>
  </si>
  <si>
    <t>Shrawan -Chaitra</t>
  </si>
  <si>
    <t>IN THE  FIRST NINE MONTHS OF THE F.Y. 2014/15 AND 2015/16</t>
  </si>
  <si>
    <t>Shrawan- Chaitra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</si>
</sst>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  <numFmt numFmtId="169" formatCode="0.000"/>
    <numFmt numFmtId="170" formatCode="_(* #,##0.000_);_(* \(#,##0.000\);_(* &quot;-&quot;??_);_(@_)"/>
    <numFmt numFmtId="171" formatCode="_(* #,##0.0000_);_(* \(#,##0.0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166" fontId="4" fillId="0" borderId="13" xfId="42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18" xfId="42" applyNumberFormat="1" applyFont="1" applyBorder="1" applyAlignment="1">
      <alignment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6" fillId="0" borderId="11" xfId="0" applyFont="1" applyBorder="1" applyAlignment="1">
      <alignment horizontal="right" vertical="top"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167" fontId="6" fillId="0" borderId="13" xfId="0" applyNumberFormat="1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164" fontId="9" fillId="0" borderId="21" xfId="42" applyNumberFormat="1" applyFont="1" applyBorder="1" applyAlignment="1">
      <alignment horizontal="right" vertical="center"/>
    </xf>
    <xf numFmtId="43" fontId="7" fillId="0" borderId="21" xfId="42" applyFont="1" applyBorder="1" applyAlignment="1">
      <alignment/>
    </xf>
    <xf numFmtId="43" fontId="7" fillId="0" borderId="20" xfId="42" applyFont="1" applyBorder="1" applyAlignment="1">
      <alignment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6" fillId="0" borderId="13" xfId="0" applyFont="1" applyBorder="1" applyAlignment="1">
      <alignment vertical="top"/>
    </xf>
    <xf numFmtId="0" fontId="6" fillId="0" borderId="13" xfId="0" applyFont="1" applyFill="1" applyBorder="1" applyAlignment="1">
      <alignment horizontal="right" vertical="top"/>
    </xf>
    <xf numFmtId="0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165" fontId="7" fillId="0" borderId="13" xfId="42" applyNumberFormat="1" applyFont="1" applyBorder="1" applyAlignment="1">
      <alignment/>
    </xf>
    <xf numFmtId="165" fontId="6" fillId="0" borderId="18" xfId="42" applyNumberFormat="1" applyFont="1" applyBorder="1" applyAlignment="1">
      <alignment/>
    </xf>
    <xf numFmtId="2" fontId="6" fillId="0" borderId="19" xfId="0" applyNumberFormat="1" applyFont="1" applyFill="1" applyBorder="1" applyAlignment="1" applyProtection="1">
      <alignment/>
      <protection/>
    </xf>
    <xf numFmtId="164" fontId="8" fillId="0" borderId="21" xfId="42" applyNumberFormat="1" applyFont="1" applyBorder="1" applyAlignment="1">
      <alignment vertical="top"/>
    </xf>
    <xf numFmtId="164" fontId="9" fillId="0" borderId="13" xfId="42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167" fontId="6" fillId="0" borderId="11" xfId="0" applyNumberFormat="1" applyFont="1" applyBorder="1" applyAlignment="1">
      <alignment horizontal="left"/>
    </xf>
    <xf numFmtId="165" fontId="2" fillId="0" borderId="17" xfId="42" applyNumberFormat="1" applyFont="1" applyBorder="1" applyAlignment="1">
      <alignment/>
    </xf>
    <xf numFmtId="165" fontId="4" fillId="0" borderId="12" xfId="42" applyNumberFormat="1" applyFont="1" applyBorder="1" applyAlignment="1">
      <alignment/>
    </xf>
    <xf numFmtId="0" fontId="6" fillId="0" borderId="15" xfId="0" applyFont="1" applyBorder="1" applyAlignment="1">
      <alignment horizontal="center" vertical="top"/>
    </xf>
    <xf numFmtId="165" fontId="4" fillId="0" borderId="10" xfId="42" applyNumberFormat="1" applyFont="1" applyBorder="1" applyAlignment="1">
      <alignment/>
    </xf>
    <xf numFmtId="165" fontId="4" fillId="0" borderId="11" xfId="42" applyNumberFormat="1" applyFont="1" applyBorder="1" applyAlignment="1">
      <alignment/>
    </xf>
    <xf numFmtId="165" fontId="2" fillId="0" borderId="18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0" borderId="19" xfId="42" applyNumberFormat="1" applyFont="1" applyBorder="1" applyAlignment="1">
      <alignment/>
    </xf>
    <xf numFmtId="165" fontId="4" fillId="0" borderId="21" xfId="42" applyNumberFormat="1" applyFont="1" applyBorder="1" applyAlignment="1">
      <alignment/>
    </xf>
    <xf numFmtId="0" fontId="4" fillId="0" borderId="21" xfId="0" applyFont="1" applyBorder="1" applyAlignment="1">
      <alignment/>
    </xf>
    <xf numFmtId="1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 applyProtection="1">
      <alignment/>
      <protection/>
    </xf>
    <xf numFmtId="3" fontId="2" fillId="0" borderId="18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167" fontId="4" fillId="0" borderId="13" xfId="42" applyNumberFormat="1" applyFont="1" applyBorder="1" applyAlignment="1">
      <alignment/>
    </xf>
    <xf numFmtId="167" fontId="4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3" fontId="4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43" fontId="6" fillId="0" borderId="11" xfId="0" applyNumberFormat="1" applyFont="1" applyBorder="1" applyAlignment="1">
      <alignment/>
    </xf>
    <xf numFmtId="20" fontId="6" fillId="0" borderId="23" xfId="0" applyNumberFormat="1" applyFont="1" applyBorder="1" applyAlignment="1" quotePrefix="1">
      <alignment horizontal="right"/>
    </xf>
    <xf numFmtId="0" fontId="6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21" xfId="0" applyFont="1" applyBorder="1" applyAlignment="1">
      <alignment/>
    </xf>
    <xf numFmtId="165" fontId="2" fillId="0" borderId="24" xfId="42" applyNumberFormat="1" applyFont="1" applyBorder="1" applyAlignment="1">
      <alignment/>
    </xf>
    <xf numFmtId="167" fontId="2" fillId="0" borderId="18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2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43" fontId="2" fillId="0" borderId="20" xfId="42" applyFont="1" applyBorder="1" applyAlignment="1">
      <alignment vertical="top"/>
    </xf>
    <xf numFmtId="0" fontId="0" fillId="0" borderId="0" xfId="0" applyNumberFormat="1" applyFont="1" applyFill="1" applyBorder="1" applyAlignment="1" applyProtection="1">
      <alignment/>
      <protection/>
    </xf>
    <xf numFmtId="43" fontId="2" fillId="0" borderId="21" xfId="42" applyFont="1" applyBorder="1" applyAlignment="1">
      <alignment vertical="top"/>
    </xf>
    <xf numFmtId="4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4" fillId="0" borderId="2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vertical="center"/>
    </xf>
    <xf numFmtId="165" fontId="7" fillId="0" borderId="13" xfId="42" applyNumberFormat="1" applyFont="1" applyFill="1" applyBorder="1" applyAlignment="1" applyProtection="1">
      <alignment vertical="top" wrapText="1"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2" fillId="0" borderId="22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4" fillId="0" borderId="20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vertical="center"/>
    </xf>
    <xf numFmtId="4" fontId="4" fillId="0" borderId="15" xfId="42" applyNumberFormat="1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2" xfId="0" applyNumberFormat="1" applyFont="1" applyFill="1" applyBorder="1" applyAlignment="1" applyProtection="1">
      <alignment/>
      <protection/>
    </xf>
    <xf numFmtId="4" fontId="2" fillId="0" borderId="15" xfId="0" applyNumberFormat="1" applyFont="1" applyBorder="1" applyAlignment="1">
      <alignment horizontal="right" vertical="center"/>
    </xf>
    <xf numFmtId="167" fontId="2" fillId="0" borderId="18" xfId="0" applyNumberFormat="1" applyFont="1" applyBorder="1" applyAlignment="1">
      <alignment vertical="center"/>
    </xf>
    <xf numFmtId="43" fontId="2" fillId="0" borderId="0" xfId="42" applyFont="1" applyBorder="1" applyAlignment="1">
      <alignment/>
    </xf>
    <xf numFmtId="167" fontId="2" fillId="0" borderId="0" xfId="0" applyNumberFormat="1" applyFont="1" applyBorder="1" applyAlignment="1">
      <alignment vertical="center"/>
    </xf>
    <xf numFmtId="43" fontId="4" fillId="0" borderId="0" xfId="42" applyFont="1" applyFill="1" applyBorder="1" applyAlignment="1" applyProtection="1">
      <alignment/>
      <protection/>
    </xf>
    <xf numFmtId="4" fontId="4" fillId="0" borderId="13" xfId="42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9.140625" style="110" bestFit="1" customWidth="1"/>
    <col min="2" max="2" width="14.00390625" style="110" bestFit="1" customWidth="1"/>
    <col min="3" max="3" width="15.421875" style="110" bestFit="1" customWidth="1"/>
    <col min="4" max="4" width="12.00390625" style="110" bestFit="1" customWidth="1"/>
    <col min="5" max="5" width="13.421875" style="110" bestFit="1" customWidth="1"/>
    <col min="6" max="6" width="8.57421875" style="110" customWidth="1"/>
    <col min="7" max="7" width="12.8515625" style="110" customWidth="1"/>
    <col min="8" max="8" width="9.140625" style="110" customWidth="1"/>
    <col min="9" max="9" width="15.421875" style="110" bestFit="1" customWidth="1"/>
    <col min="10" max="10" width="16.57421875" style="110" bestFit="1" customWidth="1"/>
    <col min="11" max="16384" width="9.140625" style="110" customWidth="1"/>
  </cols>
  <sheetData>
    <row r="1" spans="1:7" ht="18.75">
      <c r="A1" s="151" t="s">
        <v>47</v>
      </c>
      <c r="B1" s="151"/>
      <c r="C1" s="151"/>
      <c r="D1" s="151"/>
      <c r="E1" s="151"/>
      <c r="F1" s="151"/>
      <c r="G1" s="151"/>
    </row>
    <row r="2" spans="1:7" ht="15.75">
      <c r="A2" s="152" t="s">
        <v>117</v>
      </c>
      <c r="B2" s="152"/>
      <c r="C2" s="152"/>
      <c r="D2" s="152"/>
      <c r="E2" s="152"/>
      <c r="F2" s="152"/>
      <c r="G2" s="152"/>
    </row>
    <row r="3" spans="1:7" ht="15.75">
      <c r="A3" s="19"/>
      <c r="B3" s="19"/>
      <c r="C3" s="20"/>
      <c r="D3" s="19"/>
      <c r="E3" s="19"/>
      <c r="F3" s="21" t="s">
        <v>48</v>
      </c>
      <c r="G3" s="19"/>
    </row>
    <row r="4" spans="1:7" ht="15.75">
      <c r="A4" s="19"/>
      <c r="B4" s="19"/>
      <c r="C4" s="19"/>
      <c r="D4" s="19"/>
      <c r="E4" s="19"/>
      <c r="F4" s="19"/>
      <c r="G4" s="19"/>
    </row>
    <row r="5" spans="1:7" ht="15.75">
      <c r="A5" s="22"/>
      <c r="B5" s="44" t="s">
        <v>49</v>
      </c>
      <c r="C5" s="45" t="s">
        <v>50</v>
      </c>
      <c r="D5" s="46" t="s">
        <v>51</v>
      </c>
      <c r="E5" s="46" t="s">
        <v>52</v>
      </c>
      <c r="F5" s="153" t="s">
        <v>53</v>
      </c>
      <c r="G5" s="154"/>
    </row>
    <row r="6" spans="1:8" ht="15.75">
      <c r="A6" s="24"/>
      <c r="B6" s="25"/>
      <c r="C6" s="25"/>
      <c r="D6" s="25"/>
      <c r="E6" s="25"/>
      <c r="F6" s="26"/>
      <c r="G6" s="25"/>
      <c r="H6" s="111"/>
    </row>
    <row r="7" spans="1:10" ht="15.75">
      <c r="A7" s="97" t="s">
        <v>118</v>
      </c>
      <c r="B7" s="67">
        <v>69.13</v>
      </c>
      <c r="C7" s="67">
        <v>530.36</v>
      </c>
      <c r="D7" s="95">
        <f>+B7+C7</f>
        <v>599.49</v>
      </c>
      <c r="E7" s="95">
        <f>+C7-B7</f>
        <v>461.23</v>
      </c>
      <c r="F7" s="96" t="s">
        <v>54</v>
      </c>
      <c r="G7" s="72">
        <f>C7/B7</f>
        <v>7.671922464921164</v>
      </c>
      <c r="H7" s="111"/>
      <c r="I7" s="112"/>
      <c r="J7" s="112"/>
    </row>
    <row r="8" spans="1:10" ht="15.75">
      <c r="A8" s="98" t="s">
        <v>55</v>
      </c>
      <c r="B8" s="68">
        <f>B7*100/D7</f>
        <v>11.531468414819264</v>
      </c>
      <c r="C8" s="41">
        <f>C7*100/D7</f>
        <v>88.46853158518074</v>
      </c>
      <c r="D8" s="30"/>
      <c r="E8" s="30"/>
      <c r="F8" s="31"/>
      <c r="G8" s="29"/>
      <c r="H8" s="111"/>
      <c r="I8" s="112"/>
      <c r="J8" s="112"/>
    </row>
    <row r="9" spans="1:10" ht="15.75">
      <c r="A9" s="99"/>
      <c r="B9" s="113"/>
      <c r="C9" s="42"/>
      <c r="D9" s="32"/>
      <c r="E9" s="32"/>
      <c r="F9" s="33"/>
      <c r="G9" s="34"/>
      <c r="H9" s="111"/>
      <c r="I9" s="112"/>
      <c r="J9" s="112"/>
    </row>
    <row r="10" spans="1:15" ht="15.75">
      <c r="A10" s="100" t="s">
        <v>119</v>
      </c>
      <c r="B10" s="70">
        <v>65.18</v>
      </c>
      <c r="C10" s="70">
        <v>587.28</v>
      </c>
      <c r="D10" s="27">
        <f>+B10+C10</f>
        <v>652.46</v>
      </c>
      <c r="E10" s="27">
        <f>+C10-B10</f>
        <v>522.0999999999999</v>
      </c>
      <c r="F10" s="28" t="s">
        <v>54</v>
      </c>
      <c r="G10" s="29">
        <f>C10/B10</f>
        <v>9.010125805461797</v>
      </c>
      <c r="H10" s="111"/>
      <c r="I10" s="112"/>
      <c r="J10" s="112"/>
      <c r="M10" s="114"/>
      <c r="N10" s="114"/>
      <c r="O10" s="114"/>
    </row>
    <row r="11" spans="1:10" ht="15.75">
      <c r="A11" s="101" t="s">
        <v>55</v>
      </c>
      <c r="B11" s="68">
        <f>B10*100/D10</f>
        <v>9.989884437360146</v>
      </c>
      <c r="C11" s="41">
        <f>C10*100/D10</f>
        <v>90.01011556263985</v>
      </c>
      <c r="D11" s="30"/>
      <c r="E11" s="30"/>
      <c r="F11" s="35"/>
      <c r="G11" s="29"/>
      <c r="H11" s="111"/>
      <c r="I11" s="112"/>
      <c r="J11" s="112"/>
    </row>
    <row r="12" spans="1:10" ht="15.75">
      <c r="A12" s="99"/>
      <c r="B12" s="115"/>
      <c r="C12" s="43"/>
      <c r="D12" s="32"/>
      <c r="E12" s="32"/>
      <c r="F12" s="26"/>
      <c r="G12" s="34"/>
      <c r="H12" s="111"/>
      <c r="I12" s="112"/>
      <c r="J12" s="112"/>
    </row>
    <row r="13" spans="1:10" ht="15.75">
      <c r="A13" s="100" t="s">
        <v>120</v>
      </c>
      <c r="B13" s="70">
        <v>48.7</v>
      </c>
      <c r="C13" s="71">
        <v>513.13</v>
      </c>
      <c r="D13" s="27">
        <f>+B13+C13</f>
        <v>561.83</v>
      </c>
      <c r="E13" s="27">
        <f>+C13-B13</f>
        <v>464.43</v>
      </c>
      <c r="F13" s="28" t="s">
        <v>54</v>
      </c>
      <c r="G13" s="29">
        <f>C13/B13</f>
        <v>10.536550308008213</v>
      </c>
      <c r="H13" s="111"/>
      <c r="I13" s="112"/>
      <c r="J13" s="112"/>
    </row>
    <row r="14" spans="1:10" ht="15.75">
      <c r="A14" s="101" t="s">
        <v>55</v>
      </c>
      <c r="B14" s="68">
        <f>B13*100/D13</f>
        <v>8.668102450919317</v>
      </c>
      <c r="C14" s="69">
        <f>C13*100/D13</f>
        <v>91.33189754908068</v>
      </c>
      <c r="D14" s="36"/>
      <c r="E14" s="36"/>
      <c r="F14" s="35"/>
      <c r="G14" s="36"/>
      <c r="H14" s="116"/>
      <c r="I14" s="112"/>
      <c r="J14" s="112"/>
    </row>
    <row r="15" spans="1:10" ht="15.75">
      <c r="A15" s="24"/>
      <c r="B15" s="24"/>
      <c r="C15" s="25"/>
      <c r="D15" s="25"/>
      <c r="E15" s="25"/>
      <c r="F15" s="26"/>
      <c r="G15" s="25"/>
      <c r="H15" s="117"/>
      <c r="I15" s="112"/>
      <c r="J15" s="112"/>
    </row>
    <row r="16" spans="1:10" ht="49.5" customHeight="1">
      <c r="A16" s="37" t="s">
        <v>121</v>
      </c>
      <c r="B16" s="38">
        <f>B10/B7*100-100</f>
        <v>-5.713872414291899</v>
      </c>
      <c r="C16" s="38">
        <f>C10/C7*100-100</f>
        <v>10.732332755109724</v>
      </c>
      <c r="D16" s="38">
        <f>D10/D7*100-100</f>
        <v>8.835843800563808</v>
      </c>
      <c r="E16" s="38">
        <f>E10/E7*100-100</f>
        <v>13.197320209006321</v>
      </c>
      <c r="F16" s="35"/>
      <c r="G16" s="36"/>
      <c r="I16" s="112"/>
      <c r="J16" s="112"/>
    </row>
    <row r="17" spans="1:10" ht="15.75">
      <c r="A17" s="39"/>
      <c r="B17" s="40"/>
      <c r="C17" s="40"/>
      <c r="D17" s="40"/>
      <c r="E17" s="40"/>
      <c r="F17" s="26"/>
      <c r="G17" s="25"/>
      <c r="I17" s="112"/>
      <c r="J17" s="112"/>
    </row>
    <row r="18" spans="1:10" ht="47.25">
      <c r="A18" s="37" t="s">
        <v>122</v>
      </c>
      <c r="B18" s="38">
        <f>B13/B10*100-100</f>
        <v>-25.2838293955201</v>
      </c>
      <c r="C18" s="38">
        <f>C13/C10*100-100</f>
        <v>-12.626004631521596</v>
      </c>
      <c r="D18" s="38">
        <f>D13/D10*100-100</f>
        <v>-13.890506697728597</v>
      </c>
      <c r="E18" s="38">
        <f>E13/E10*100-100</f>
        <v>-11.04577667113577</v>
      </c>
      <c r="F18" s="35"/>
      <c r="G18" s="36"/>
      <c r="I18" s="112"/>
      <c r="J18" s="112"/>
    </row>
    <row r="19" spans="1:10" ht="15.75">
      <c r="A19" s="24"/>
      <c r="B19" s="25"/>
      <c r="C19" s="25"/>
      <c r="D19" s="25"/>
      <c r="E19" s="25"/>
      <c r="F19" s="26"/>
      <c r="G19" s="25"/>
      <c r="I19" s="112"/>
      <c r="J19" s="112"/>
    </row>
    <row r="22" spans="2:3" ht="15.75">
      <c r="B22" s="111"/>
      <c r="C22" s="111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00390625" style="88" bestFit="1" customWidth="1"/>
    <col min="2" max="2" width="30.7109375" style="88" customWidth="1"/>
    <col min="3" max="3" width="7.57421875" style="88" bestFit="1" customWidth="1"/>
    <col min="4" max="9" width="12.7109375" style="88" bestFit="1" customWidth="1"/>
    <col min="10" max="10" width="10.421875" style="88" bestFit="1" customWidth="1"/>
    <col min="11" max="11" width="3.28125" style="88" bestFit="1" customWidth="1"/>
    <col min="12" max="12" width="9.140625" style="88" customWidth="1"/>
    <col min="13" max="13" width="13.7109375" style="88" customWidth="1"/>
    <col min="14" max="16384" width="9.140625" style="88" customWidth="1"/>
  </cols>
  <sheetData>
    <row r="1" spans="1:10" ht="18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8.75">
      <c r="A2" s="157" t="s">
        <v>123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75">
      <c r="A3" s="1"/>
      <c r="B3" s="1"/>
      <c r="C3" s="1"/>
      <c r="D3" s="1"/>
      <c r="E3" s="2" t="s">
        <v>1</v>
      </c>
      <c r="F3" s="1"/>
      <c r="G3" s="1"/>
      <c r="H3" s="1"/>
      <c r="I3" s="1" t="s">
        <v>2</v>
      </c>
      <c r="J3" s="1"/>
    </row>
    <row r="4" spans="1:10" ht="15.75">
      <c r="A4" s="3"/>
      <c r="B4" s="11"/>
      <c r="C4" s="11"/>
      <c r="D4" s="158" t="s">
        <v>3</v>
      </c>
      <c r="E4" s="159"/>
      <c r="F4" s="158" t="s">
        <v>3</v>
      </c>
      <c r="G4" s="159"/>
      <c r="H4" s="160" t="s">
        <v>4</v>
      </c>
      <c r="I4" s="159"/>
      <c r="J4" s="4" t="s">
        <v>5</v>
      </c>
    </row>
    <row r="5" spans="1:10" ht="15.75">
      <c r="A5" s="5" t="s">
        <v>6</v>
      </c>
      <c r="B5" s="7" t="s">
        <v>7</v>
      </c>
      <c r="C5" s="7" t="s">
        <v>8</v>
      </c>
      <c r="D5" s="155" t="s">
        <v>9</v>
      </c>
      <c r="E5" s="156"/>
      <c r="F5" s="155" t="s">
        <v>124</v>
      </c>
      <c r="G5" s="156"/>
      <c r="H5" s="155" t="s">
        <v>124</v>
      </c>
      <c r="I5" s="156"/>
      <c r="J5" s="6" t="s">
        <v>10</v>
      </c>
    </row>
    <row r="6" spans="1:10" ht="15.75">
      <c r="A6" s="13"/>
      <c r="B6" s="14"/>
      <c r="C6" s="14"/>
      <c r="D6" s="15" t="s">
        <v>11</v>
      </c>
      <c r="E6" s="14" t="s">
        <v>12</v>
      </c>
      <c r="F6" s="15" t="s">
        <v>11</v>
      </c>
      <c r="G6" s="14" t="s">
        <v>12</v>
      </c>
      <c r="H6" s="13" t="s">
        <v>11</v>
      </c>
      <c r="I6" s="14" t="s">
        <v>12</v>
      </c>
      <c r="J6" s="14"/>
    </row>
    <row r="7" spans="1:13" ht="15.75">
      <c r="A7" s="104">
        <v>1</v>
      </c>
      <c r="B7" s="105" t="s">
        <v>13</v>
      </c>
      <c r="C7" s="105" t="s">
        <v>14</v>
      </c>
      <c r="D7" s="76">
        <v>625436.94</v>
      </c>
      <c r="E7" s="77">
        <v>6943061.370015</v>
      </c>
      <c r="F7" s="106">
        <v>495259.53</v>
      </c>
      <c r="G7" s="84">
        <v>5367172.498515001</v>
      </c>
      <c r="H7" s="106">
        <v>462528.8300383423</v>
      </c>
      <c r="I7" s="84">
        <v>5951478.81</v>
      </c>
      <c r="J7" s="90">
        <f>I7*100/G7-100</f>
        <v>10.88666912879485</v>
      </c>
      <c r="L7" s="108"/>
      <c r="M7" s="108"/>
    </row>
    <row r="8" spans="1:10" ht="15.75">
      <c r="A8" s="8">
        <v>2</v>
      </c>
      <c r="B8" s="12" t="s">
        <v>15</v>
      </c>
      <c r="C8" s="12" t="s">
        <v>16</v>
      </c>
      <c r="D8" s="74">
        <v>12843728.81</v>
      </c>
      <c r="E8" s="10">
        <v>5287981.939665001</v>
      </c>
      <c r="F8" s="79">
        <v>10174119.049999999</v>
      </c>
      <c r="G8" s="10">
        <v>4154170.76731</v>
      </c>
      <c r="H8" s="79">
        <v>9901012.210000115</v>
      </c>
      <c r="I8" s="10">
        <v>4362139.599</v>
      </c>
      <c r="J8" s="89">
        <f aca="true" t="shared" si="0" ref="J8:J36">I8*100/G8-100</f>
        <v>5.006265831114803</v>
      </c>
    </row>
    <row r="9" spans="1:10" ht="15.75">
      <c r="A9" s="8">
        <v>3</v>
      </c>
      <c r="B9" s="12" t="s">
        <v>17</v>
      </c>
      <c r="C9" s="12" t="s">
        <v>18</v>
      </c>
      <c r="D9" s="74">
        <v>15549786.92</v>
      </c>
      <c r="E9" s="10">
        <v>1339604.031</v>
      </c>
      <c r="F9" s="79">
        <v>11389720.879999999</v>
      </c>
      <c r="G9" s="10">
        <v>1021414.785</v>
      </c>
      <c r="H9" s="79">
        <v>6518885.559062511</v>
      </c>
      <c r="I9" s="10">
        <v>526295.429</v>
      </c>
      <c r="J9" s="89">
        <f t="shared" si="0"/>
        <v>-48.4738779260964</v>
      </c>
    </row>
    <row r="10" spans="1:13" ht="15.75">
      <c r="A10" s="8">
        <v>4</v>
      </c>
      <c r="B10" s="12" t="s">
        <v>19</v>
      </c>
      <c r="C10" s="12" t="s">
        <v>20</v>
      </c>
      <c r="D10" s="74">
        <v>9881287.5</v>
      </c>
      <c r="E10" s="10">
        <v>1257961.793</v>
      </c>
      <c r="F10" s="107">
        <v>8539287.5</v>
      </c>
      <c r="G10" s="85">
        <v>1058466.111</v>
      </c>
      <c r="H10" s="107">
        <v>3430944</v>
      </c>
      <c r="I10" s="85">
        <v>609306.201</v>
      </c>
      <c r="J10" s="89">
        <f t="shared" si="0"/>
        <v>-42.434982597189645</v>
      </c>
      <c r="L10" s="108"/>
      <c r="M10" s="108"/>
    </row>
    <row r="11" spans="1:13" ht="15.75">
      <c r="A11" s="8">
        <v>5</v>
      </c>
      <c r="B11" s="12" t="s">
        <v>21</v>
      </c>
      <c r="C11" s="12" t="s">
        <v>20</v>
      </c>
      <c r="D11" s="74">
        <v>2930339</v>
      </c>
      <c r="E11" s="10">
        <v>3839810.569</v>
      </c>
      <c r="F11" s="107">
        <v>2147284</v>
      </c>
      <c r="G11" s="85">
        <v>2556695.937</v>
      </c>
      <c r="H11" s="107">
        <v>2614528</v>
      </c>
      <c r="I11" s="85">
        <v>3541773.664</v>
      </c>
      <c r="J11" s="89">
        <f t="shared" si="0"/>
        <v>38.529326571226136</v>
      </c>
      <c r="L11" s="108"/>
      <c r="M11" s="108"/>
    </row>
    <row r="12" spans="1:10" ht="15.75">
      <c r="A12" s="8">
        <v>6</v>
      </c>
      <c r="B12" s="12" t="s">
        <v>22</v>
      </c>
      <c r="C12" s="12" t="s">
        <v>20</v>
      </c>
      <c r="D12" s="74">
        <v>11142479.700000001</v>
      </c>
      <c r="E12" s="10">
        <v>2006877.10102</v>
      </c>
      <c r="F12" s="79">
        <v>8315077.8</v>
      </c>
      <c r="G12" s="10">
        <v>1408237.29702</v>
      </c>
      <c r="H12" s="79">
        <v>9423268.340163764</v>
      </c>
      <c r="I12" s="10">
        <v>1446393.9198</v>
      </c>
      <c r="J12" s="89">
        <f t="shared" si="0"/>
        <v>2.7095307630854535</v>
      </c>
    </row>
    <row r="13" spans="1:10" ht="15.75">
      <c r="A13" s="8">
        <v>7</v>
      </c>
      <c r="B13" s="12" t="s">
        <v>23</v>
      </c>
      <c r="C13" s="12" t="s">
        <v>20</v>
      </c>
      <c r="D13" s="74">
        <v>24548657</v>
      </c>
      <c r="E13" s="10">
        <v>464921.376</v>
      </c>
      <c r="F13" s="79">
        <v>18075927</v>
      </c>
      <c r="G13" s="10">
        <v>288196.573</v>
      </c>
      <c r="H13" s="79">
        <v>16795205</v>
      </c>
      <c r="I13" s="10">
        <v>323089.76</v>
      </c>
      <c r="J13" s="89">
        <f t="shared" si="0"/>
        <v>12.107426065749934</v>
      </c>
    </row>
    <row r="14" spans="1:13" ht="15.75">
      <c r="A14" s="8">
        <v>8</v>
      </c>
      <c r="B14" s="12" t="s">
        <v>24</v>
      </c>
      <c r="C14" s="12" t="s">
        <v>20</v>
      </c>
      <c r="D14" s="74">
        <v>1055780</v>
      </c>
      <c r="E14" s="10">
        <v>74655.82</v>
      </c>
      <c r="F14" s="107">
        <v>528310</v>
      </c>
      <c r="G14" s="85">
        <v>36934.652</v>
      </c>
      <c r="H14" s="107">
        <v>305210</v>
      </c>
      <c r="I14" s="85">
        <v>24626.202</v>
      </c>
      <c r="J14" s="89">
        <f t="shared" si="0"/>
        <v>-33.32493832620922</v>
      </c>
      <c r="L14" s="108"/>
      <c r="M14" s="108"/>
    </row>
    <row r="15" spans="1:10" ht="15.75">
      <c r="A15" s="8">
        <v>9</v>
      </c>
      <c r="B15" s="12" t="s">
        <v>25</v>
      </c>
      <c r="C15" s="12"/>
      <c r="D15" s="74"/>
      <c r="E15" s="10">
        <v>917401.684</v>
      </c>
      <c r="F15" s="79"/>
      <c r="G15" s="10">
        <v>679000.098</v>
      </c>
      <c r="H15" s="79"/>
      <c r="I15" s="86">
        <v>373375.567</v>
      </c>
      <c r="J15" s="89">
        <f t="shared" si="0"/>
        <v>-45.01097008678194</v>
      </c>
    </row>
    <row r="16" spans="1:10" ht="15.75">
      <c r="A16" s="8">
        <v>10</v>
      </c>
      <c r="B16" s="12" t="s">
        <v>26</v>
      </c>
      <c r="C16" s="12" t="s">
        <v>20</v>
      </c>
      <c r="D16" s="74">
        <v>4294064.512</v>
      </c>
      <c r="E16" s="10">
        <v>1626121.4075</v>
      </c>
      <c r="F16" s="79">
        <v>3238517.512</v>
      </c>
      <c r="G16" s="10">
        <v>1444235.9545</v>
      </c>
      <c r="H16" s="79">
        <v>3034470.12</v>
      </c>
      <c r="I16" s="10">
        <v>431473.308</v>
      </c>
      <c r="J16" s="89">
        <f t="shared" si="0"/>
        <v>-70.12445877312494</v>
      </c>
    </row>
    <row r="17" spans="1:10" ht="15.75">
      <c r="A17" s="8">
        <v>11</v>
      </c>
      <c r="B17" s="12" t="s">
        <v>27</v>
      </c>
      <c r="C17" s="12" t="s">
        <v>20</v>
      </c>
      <c r="D17" s="74">
        <v>29281.27</v>
      </c>
      <c r="E17" s="10">
        <v>172010.133</v>
      </c>
      <c r="F17" s="79">
        <v>22785.57</v>
      </c>
      <c r="G17" s="10">
        <v>134408.931</v>
      </c>
      <c r="H17" s="79">
        <v>27935.600028801007</v>
      </c>
      <c r="I17" s="10">
        <v>192585.779</v>
      </c>
      <c r="J17" s="89">
        <f t="shared" si="0"/>
        <v>43.28346901293338</v>
      </c>
    </row>
    <row r="18" spans="1:10" ht="15.75">
      <c r="A18" s="8">
        <v>12</v>
      </c>
      <c r="B18" s="12" t="s">
        <v>28</v>
      </c>
      <c r="C18" s="12"/>
      <c r="D18" s="74"/>
      <c r="E18" s="10">
        <v>4789266.313</v>
      </c>
      <c r="F18" s="79"/>
      <c r="G18" s="10">
        <v>3309390.528</v>
      </c>
      <c r="H18" s="79"/>
      <c r="I18" s="10">
        <v>1787453.21</v>
      </c>
      <c r="J18" s="89">
        <f t="shared" si="0"/>
        <v>-45.988447272186065</v>
      </c>
    </row>
    <row r="19" spans="1:13" ht="15.75">
      <c r="A19" s="8">
        <v>13</v>
      </c>
      <c r="B19" s="12" t="s">
        <v>29</v>
      </c>
      <c r="C19" s="12" t="s">
        <v>20</v>
      </c>
      <c r="D19" s="74">
        <v>13983516</v>
      </c>
      <c r="E19" s="10">
        <v>1777686.781</v>
      </c>
      <c r="F19" s="107">
        <v>9849140</v>
      </c>
      <c r="G19" s="85">
        <v>1240512.919</v>
      </c>
      <c r="H19" s="107">
        <v>7955270</v>
      </c>
      <c r="I19" s="85">
        <v>1024806.05</v>
      </c>
      <c r="J19" s="89">
        <f t="shared" si="0"/>
        <v>-17.388522577732218</v>
      </c>
      <c r="L19" s="108"/>
      <c r="M19" s="108"/>
    </row>
    <row r="20" spans="1:13" ht="15.75">
      <c r="A20" s="8">
        <v>14</v>
      </c>
      <c r="B20" s="12" t="s">
        <v>30</v>
      </c>
      <c r="C20" s="12"/>
      <c r="D20" s="74"/>
      <c r="E20" s="10">
        <v>985586.945</v>
      </c>
      <c r="F20" s="79"/>
      <c r="G20" s="85">
        <v>663451.486</v>
      </c>
      <c r="H20" s="79"/>
      <c r="I20" s="85">
        <v>665330.938</v>
      </c>
      <c r="J20" s="89">
        <f t="shared" si="0"/>
        <v>0.28328401392711555</v>
      </c>
      <c r="M20" s="108"/>
    </row>
    <row r="21" spans="1:10" ht="15.75">
      <c r="A21" s="8">
        <v>15</v>
      </c>
      <c r="B21" s="12" t="s">
        <v>31</v>
      </c>
      <c r="C21" s="12"/>
      <c r="D21" s="74"/>
      <c r="E21" s="10">
        <v>6646221.612</v>
      </c>
      <c r="F21" s="79"/>
      <c r="G21" s="10">
        <v>4917516.737</v>
      </c>
      <c r="H21" s="79"/>
      <c r="I21" s="10">
        <v>3644747.4</v>
      </c>
      <c r="J21" s="89">
        <f t="shared" si="0"/>
        <v>-25.882359025308986</v>
      </c>
    </row>
    <row r="22" spans="1:10" ht="15.75">
      <c r="A22" s="8">
        <v>16</v>
      </c>
      <c r="B22" s="12" t="s">
        <v>32</v>
      </c>
      <c r="C22" s="12"/>
      <c r="D22" s="74"/>
      <c r="E22" s="10">
        <v>5141494.037</v>
      </c>
      <c r="F22" s="79"/>
      <c r="G22" s="10">
        <v>3921731.028</v>
      </c>
      <c r="H22" s="79"/>
      <c r="I22" s="10">
        <v>2411075.501</v>
      </c>
      <c r="J22" s="89">
        <f t="shared" si="0"/>
        <v>-38.52012073786718</v>
      </c>
    </row>
    <row r="23" spans="1:13" ht="15.75">
      <c r="A23" s="8">
        <v>17</v>
      </c>
      <c r="B23" s="12" t="s">
        <v>33</v>
      </c>
      <c r="C23" s="12"/>
      <c r="D23" s="74"/>
      <c r="E23" s="10">
        <v>2645919.05525</v>
      </c>
      <c r="F23" s="107"/>
      <c r="G23" s="85">
        <v>2049153.528245</v>
      </c>
      <c r="H23" s="79"/>
      <c r="I23" s="85">
        <v>2036648.278</v>
      </c>
      <c r="J23" s="89">
        <f t="shared" si="0"/>
        <v>-0.6102641931232142</v>
      </c>
      <c r="M23" s="108"/>
    </row>
    <row r="24" spans="1:13" ht="15.75">
      <c r="A24" s="8">
        <v>18</v>
      </c>
      <c r="B24" s="12" t="s">
        <v>34</v>
      </c>
      <c r="C24" s="12"/>
      <c r="D24" s="74"/>
      <c r="E24" s="10">
        <v>2302660.458</v>
      </c>
      <c r="F24" s="79"/>
      <c r="G24" s="85">
        <v>1757348.246</v>
      </c>
      <c r="H24" s="79"/>
      <c r="I24" s="85">
        <v>1369063.462</v>
      </c>
      <c r="J24" s="89">
        <f t="shared" si="0"/>
        <v>-22.094925401598516</v>
      </c>
      <c r="M24" s="108"/>
    </row>
    <row r="25" spans="1:13" ht="15.75">
      <c r="A25" s="8">
        <v>19</v>
      </c>
      <c r="B25" s="12" t="s">
        <v>35</v>
      </c>
      <c r="C25" s="12"/>
      <c r="D25" s="74"/>
      <c r="E25" s="10">
        <v>507606.621</v>
      </c>
      <c r="F25" s="79"/>
      <c r="G25" s="85">
        <v>371859.023</v>
      </c>
      <c r="H25" s="79"/>
      <c r="I25" s="85">
        <v>367535.416</v>
      </c>
      <c r="J25" s="89">
        <f t="shared" si="0"/>
        <v>-1.162700575373691</v>
      </c>
      <c r="M25" s="108"/>
    </row>
    <row r="26" spans="1:10" ht="15.75">
      <c r="A26" s="8">
        <v>20</v>
      </c>
      <c r="B26" s="12" t="s">
        <v>36</v>
      </c>
      <c r="C26" s="12"/>
      <c r="D26" s="74"/>
      <c r="E26" s="10">
        <v>1150302.013725</v>
      </c>
      <c r="F26" s="79"/>
      <c r="G26" s="10">
        <v>815269.64171</v>
      </c>
      <c r="H26" s="79"/>
      <c r="I26" s="86">
        <v>941617.562</v>
      </c>
      <c r="J26" s="89">
        <f t="shared" si="0"/>
        <v>15.49768491624313</v>
      </c>
    </row>
    <row r="27" spans="1:13" ht="15.75">
      <c r="A27" s="8">
        <v>21</v>
      </c>
      <c r="B27" s="12" t="s">
        <v>37</v>
      </c>
      <c r="C27" s="12"/>
      <c r="D27" s="74"/>
      <c r="E27" s="10">
        <v>693633.748</v>
      </c>
      <c r="F27" s="79"/>
      <c r="G27" s="85">
        <v>550576.524</v>
      </c>
      <c r="H27" s="79"/>
      <c r="I27" s="85">
        <v>567559.571</v>
      </c>
      <c r="J27" s="89">
        <f t="shared" si="0"/>
        <v>3.084593377977015</v>
      </c>
      <c r="M27" s="108"/>
    </row>
    <row r="28" spans="1:13" ht="15.75">
      <c r="A28" s="8">
        <v>22</v>
      </c>
      <c r="B28" s="12" t="s">
        <v>38</v>
      </c>
      <c r="C28" s="12"/>
      <c r="D28" s="74"/>
      <c r="E28" s="10">
        <v>727456.869</v>
      </c>
      <c r="F28" s="79"/>
      <c r="G28" s="85">
        <v>565672.799</v>
      </c>
      <c r="H28" s="79"/>
      <c r="I28" s="85">
        <v>569027.227</v>
      </c>
      <c r="J28" s="89">
        <f t="shared" si="0"/>
        <v>0.5929979320076768</v>
      </c>
      <c r="M28" s="108"/>
    </row>
    <row r="29" spans="1:13" ht="15.75">
      <c r="A29" s="8">
        <v>23</v>
      </c>
      <c r="B29" s="12" t="s">
        <v>39</v>
      </c>
      <c r="C29" s="12"/>
      <c r="D29" s="74"/>
      <c r="E29" s="10">
        <v>595091.55978</v>
      </c>
      <c r="F29" s="79"/>
      <c r="G29" s="85">
        <v>442432.95827999996</v>
      </c>
      <c r="H29" s="79"/>
      <c r="I29" s="85">
        <v>521027.987</v>
      </c>
      <c r="J29" s="89">
        <f t="shared" si="0"/>
        <v>17.764279818923455</v>
      </c>
      <c r="M29" s="108"/>
    </row>
    <row r="30" spans="1:13" ht="15.75">
      <c r="A30" s="8">
        <v>24</v>
      </c>
      <c r="B30" s="12" t="s">
        <v>40</v>
      </c>
      <c r="C30" s="12"/>
      <c r="D30" s="74"/>
      <c r="E30" s="10">
        <v>211757.70053</v>
      </c>
      <c r="F30" s="107"/>
      <c r="G30" s="85">
        <v>177673.53013499998</v>
      </c>
      <c r="H30" s="79"/>
      <c r="I30" s="85">
        <v>74390.135</v>
      </c>
      <c r="J30" s="89">
        <f t="shared" si="0"/>
        <v>-58.13099737283497</v>
      </c>
      <c r="M30" s="108"/>
    </row>
    <row r="31" spans="1:13" ht="15.75">
      <c r="A31" s="8">
        <v>25</v>
      </c>
      <c r="B31" s="12" t="s">
        <v>41</v>
      </c>
      <c r="C31" s="12"/>
      <c r="D31" s="74"/>
      <c r="E31" s="10">
        <v>2363112.476</v>
      </c>
      <c r="F31" s="79"/>
      <c r="G31" s="85">
        <v>1892439.846</v>
      </c>
      <c r="H31" s="79"/>
      <c r="I31" s="85">
        <v>1111236.461</v>
      </c>
      <c r="J31" s="89">
        <f t="shared" si="0"/>
        <v>-41.28022281137279</v>
      </c>
      <c r="M31" s="108"/>
    </row>
    <row r="32" spans="1:10" ht="15.75">
      <c r="A32" s="8">
        <v>26</v>
      </c>
      <c r="B32" s="12" t="s">
        <v>42</v>
      </c>
      <c r="C32" s="12"/>
      <c r="D32" s="74"/>
      <c r="E32" s="10">
        <v>10276634.265</v>
      </c>
      <c r="F32" s="79"/>
      <c r="G32" s="10">
        <v>8717719.074</v>
      </c>
      <c r="H32" s="79"/>
      <c r="I32" s="10">
        <v>3495482.6634</v>
      </c>
      <c r="J32" s="89">
        <f t="shared" si="0"/>
        <v>-59.90370148741042</v>
      </c>
    </row>
    <row r="33" spans="1:13" ht="15.75">
      <c r="A33" s="8">
        <v>27</v>
      </c>
      <c r="B33" s="12" t="s">
        <v>43</v>
      </c>
      <c r="C33" s="12"/>
      <c r="D33" s="74"/>
      <c r="E33" s="10">
        <v>1662156.908</v>
      </c>
      <c r="F33" s="79"/>
      <c r="G33" s="85">
        <v>1262623.127</v>
      </c>
      <c r="H33" s="79"/>
      <c r="I33" s="85">
        <v>778836.109</v>
      </c>
      <c r="J33" s="89">
        <f t="shared" si="0"/>
        <v>-38.31602698023446</v>
      </c>
      <c r="M33" s="108"/>
    </row>
    <row r="34" spans="1:13" ht="15.75">
      <c r="A34" s="8">
        <v>28</v>
      </c>
      <c r="B34" s="12" t="s">
        <v>44</v>
      </c>
      <c r="C34" s="12"/>
      <c r="D34" s="74"/>
      <c r="E34" s="10">
        <v>790026.071</v>
      </c>
      <c r="F34" s="79"/>
      <c r="G34" s="85">
        <v>672627.064</v>
      </c>
      <c r="H34" s="79"/>
      <c r="I34" s="85">
        <v>274018.895</v>
      </c>
      <c r="J34" s="89">
        <f t="shared" si="0"/>
        <v>-59.261393175223176</v>
      </c>
      <c r="M34" s="108"/>
    </row>
    <row r="35" spans="1:10" ht="15.75">
      <c r="A35" s="8">
        <v>29</v>
      </c>
      <c r="B35" s="12" t="s">
        <v>45</v>
      </c>
      <c r="C35" s="12"/>
      <c r="D35" s="74"/>
      <c r="E35" s="10">
        <f>E36-SUM(E7:E34)</f>
        <v>19443441.249514997</v>
      </c>
      <c r="F35" s="79"/>
      <c r="G35" s="10">
        <f>G36-SUM(G7:G34)</f>
        <v>13704648.899235003</v>
      </c>
      <c r="H35" s="79"/>
      <c r="I35" s="10">
        <f>I36-SUM(I7:I34)</f>
        <v>9280158.73957999</v>
      </c>
      <c r="J35" s="89">
        <f t="shared" si="0"/>
        <v>-32.28459329521378</v>
      </c>
    </row>
    <row r="36" spans="1:13" ht="15.75">
      <c r="A36" s="16"/>
      <c r="B36" s="17" t="s">
        <v>46</v>
      </c>
      <c r="C36" s="17"/>
      <c r="D36" s="73"/>
      <c r="E36" s="78">
        <v>86640461.907</v>
      </c>
      <c r="F36" s="102"/>
      <c r="G36" s="87">
        <v>65181580.56295</v>
      </c>
      <c r="H36" s="102"/>
      <c r="I36" s="87">
        <v>48702553.843779996</v>
      </c>
      <c r="J36" s="103">
        <f t="shared" si="0"/>
        <v>-25.28172311387135</v>
      </c>
      <c r="M36" s="108"/>
    </row>
    <row r="38" ht="15.75">
      <c r="I38" s="109"/>
    </row>
    <row r="40" ht="15.75">
      <c r="I40" s="93"/>
    </row>
  </sheetData>
  <sheetProtection/>
  <mergeCells count="8">
    <mergeCell ref="D5:E5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1" bestFit="1" customWidth="1"/>
    <col min="2" max="2" width="48.57421875" style="1" bestFit="1" customWidth="1"/>
    <col min="3" max="3" width="14.00390625" style="1" bestFit="1" customWidth="1"/>
    <col min="4" max="5" width="17.57421875" style="1" bestFit="1" customWidth="1"/>
    <col min="6" max="6" width="10.421875" style="1" bestFit="1" customWidth="1"/>
    <col min="7" max="7" width="3.28125" style="1" bestFit="1" customWidth="1"/>
    <col min="8" max="8" width="15.57421875" style="118" customWidth="1"/>
    <col min="9" max="9" width="10.140625" style="1" bestFit="1" customWidth="1"/>
    <col min="10" max="16384" width="9.140625" style="1" customWidth="1"/>
  </cols>
  <sheetData>
    <row r="1" spans="1:6" ht="18.75">
      <c r="A1" s="161" t="s">
        <v>56</v>
      </c>
      <c r="B1" s="161"/>
      <c r="C1" s="161"/>
      <c r="D1" s="161"/>
      <c r="E1" s="161"/>
      <c r="F1" s="161"/>
    </row>
    <row r="2" spans="1:6" ht="18.75">
      <c r="A2" s="161" t="s">
        <v>125</v>
      </c>
      <c r="B2" s="161"/>
      <c r="C2" s="161"/>
      <c r="D2" s="161"/>
      <c r="E2" s="161"/>
      <c r="F2" s="161"/>
    </row>
    <row r="3" spans="1:6" ht="15.75">
      <c r="A3" s="19"/>
      <c r="B3" s="47"/>
      <c r="C3" s="47" t="s">
        <v>87</v>
      </c>
      <c r="D3" s="47"/>
      <c r="E3" s="48" t="s">
        <v>2</v>
      </c>
      <c r="F3" s="47"/>
    </row>
    <row r="4" spans="1:6" ht="15.75">
      <c r="A4" s="49" t="s">
        <v>6</v>
      </c>
      <c r="B4" s="50" t="s">
        <v>7</v>
      </c>
      <c r="C4" s="62" t="s">
        <v>57</v>
      </c>
      <c r="D4" s="62" t="s">
        <v>57</v>
      </c>
      <c r="E4" s="62" t="s">
        <v>58</v>
      </c>
      <c r="F4" s="23" t="s">
        <v>5</v>
      </c>
    </row>
    <row r="5" spans="1:6" ht="15.75">
      <c r="A5" s="58"/>
      <c r="B5" s="51"/>
      <c r="C5" s="63" t="s">
        <v>59</v>
      </c>
      <c r="D5" s="63" t="s">
        <v>59</v>
      </c>
      <c r="E5" s="63" t="s">
        <v>60</v>
      </c>
      <c r="F5" s="52" t="s">
        <v>10</v>
      </c>
    </row>
    <row r="6" spans="1:6" ht="15.75">
      <c r="A6" s="59"/>
      <c r="B6" s="40"/>
      <c r="C6" s="75" t="s">
        <v>9</v>
      </c>
      <c r="D6" s="64" t="s">
        <v>124</v>
      </c>
      <c r="E6" s="64" t="s">
        <v>124</v>
      </c>
      <c r="F6" s="61"/>
    </row>
    <row r="7" spans="1:7" ht="15.75">
      <c r="A7" s="58">
        <v>1</v>
      </c>
      <c r="B7" s="53" t="s">
        <v>61</v>
      </c>
      <c r="C7" s="10">
        <v>79769130.437</v>
      </c>
      <c r="D7" s="80">
        <v>58313599.323</v>
      </c>
      <c r="E7" s="77">
        <v>51709748.28942877</v>
      </c>
      <c r="F7" s="9">
        <f>E7/D7*100-100</f>
        <v>-11.324718608076978</v>
      </c>
      <c r="G7" s="92"/>
    </row>
    <row r="8" spans="1:7" ht="15.75">
      <c r="A8" s="58">
        <v>2</v>
      </c>
      <c r="B8" s="53" t="s">
        <v>62</v>
      </c>
      <c r="C8" s="10">
        <v>112165082.368</v>
      </c>
      <c r="D8" s="81">
        <v>85190005.964</v>
      </c>
      <c r="E8" s="10">
        <v>40221408.50729242</v>
      </c>
      <c r="F8" s="9">
        <f aca="true" t="shared" si="0" ref="F8:F36">E8/D8*100-100</f>
        <v>-52.786235835821664</v>
      </c>
      <c r="G8" s="92"/>
    </row>
    <row r="9" spans="1:8" ht="15.75">
      <c r="A9" s="58">
        <v>3</v>
      </c>
      <c r="B9" s="53" t="s">
        <v>63</v>
      </c>
      <c r="C9" s="10">
        <v>49386015.023</v>
      </c>
      <c r="D9" s="119">
        <v>37001480.217</v>
      </c>
      <c r="E9" s="85">
        <v>39258208.64487609</v>
      </c>
      <c r="F9" s="9">
        <f t="shared" si="0"/>
        <v>6.099022024635815</v>
      </c>
      <c r="G9" s="92"/>
      <c r="H9" s="108"/>
    </row>
    <row r="10" spans="1:8" ht="15.75">
      <c r="A10" s="58">
        <v>4</v>
      </c>
      <c r="B10" s="53" t="s">
        <v>64</v>
      </c>
      <c r="C10" s="10">
        <v>51016530.946</v>
      </c>
      <c r="D10" s="119">
        <v>38931319.889</v>
      </c>
      <c r="E10" s="85">
        <v>35629240.33087782</v>
      </c>
      <c r="F10" s="9">
        <f t="shared" si="0"/>
        <v>-8.481807366246471</v>
      </c>
      <c r="G10" s="92"/>
      <c r="H10" s="108"/>
    </row>
    <row r="11" spans="1:8" ht="15.75">
      <c r="A11" s="58">
        <v>5</v>
      </c>
      <c r="B11" s="54" t="s">
        <v>66</v>
      </c>
      <c r="C11" s="10">
        <v>35121450.627</v>
      </c>
      <c r="D11" s="119">
        <v>25732086.616</v>
      </c>
      <c r="E11" s="85">
        <v>25780349.667671874</v>
      </c>
      <c r="F11" s="9">
        <f t="shared" si="0"/>
        <v>0.1875598057479806</v>
      </c>
      <c r="G11" s="92"/>
      <c r="H11" s="108"/>
    </row>
    <row r="12" spans="1:7" ht="15.75">
      <c r="A12" s="58">
        <v>6</v>
      </c>
      <c r="B12" s="53" t="s">
        <v>65</v>
      </c>
      <c r="C12" s="10">
        <v>19316099.444</v>
      </c>
      <c r="D12" s="81">
        <v>14938506.755</v>
      </c>
      <c r="E12" s="10">
        <v>16071670.169683084</v>
      </c>
      <c r="F12" s="9">
        <f t="shared" si="0"/>
        <v>7.585519980461285</v>
      </c>
      <c r="G12" s="92"/>
    </row>
    <row r="13" spans="1:8" ht="15.75">
      <c r="A13" s="58">
        <v>7</v>
      </c>
      <c r="B13" s="55" t="s">
        <v>67</v>
      </c>
      <c r="C13" s="10">
        <v>36125841.041999996</v>
      </c>
      <c r="D13" s="119">
        <v>26511124.618</v>
      </c>
      <c r="E13" s="10">
        <v>22879088.13517668</v>
      </c>
      <c r="F13" s="9">
        <f t="shared" si="0"/>
        <v>-13.700046811131173</v>
      </c>
      <c r="G13" s="92"/>
      <c r="H13" s="120"/>
    </row>
    <row r="14" spans="1:8" ht="15.75">
      <c r="A14" s="58">
        <v>8</v>
      </c>
      <c r="B14" s="55" t="s">
        <v>68</v>
      </c>
      <c r="C14" s="10">
        <v>8494198.55</v>
      </c>
      <c r="D14" s="119">
        <v>7855745.631</v>
      </c>
      <c r="E14" s="10">
        <v>10865248.824</v>
      </c>
      <c r="F14" s="9">
        <f t="shared" si="0"/>
        <v>38.3095804569337</v>
      </c>
      <c r="G14" s="92"/>
      <c r="H14" s="108"/>
    </row>
    <row r="15" spans="1:7" ht="15.75">
      <c r="A15" s="58">
        <v>9</v>
      </c>
      <c r="B15" s="53" t="s">
        <v>69</v>
      </c>
      <c r="C15" s="10">
        <v>10293722.301</v>
      </c>
      <c r="D15" s="81">
        <v>8684949.165</v>
      </c>
      <c r="E15" s="10">
        <v>9667494.405449111</v>
      </c>
      <c r="F15" s="9">
        <f t="shared" si="0"/>
        <v>11.313195066342246</v>
      </c>
      <c r="G15" s="92"/>
    </row>
    <row r="16" spans="1:7" ht="15.75">
      <c r="A16" s="58">
        <v>10</v>
      </c>
      <c r="B16" s="53" t="s">
        <v>71</v>
      </c>
      <c r="C16" s="10">
        <v>14307346.926</v>
      </c>
      <c r="D16" s="81">
        <v>10730460.441</v>
      </c>
      <c r="E16" s="10">
        <v>10909273.89975</v>
      </c>
      <c r="F16" s="9">
        <f t="shared" si="0"/>
        <v>1.6664099339742506</v>
      </c>
      <c r="G16" s="92"/>
    </row>
    <row r="17" spans="1:8" ht="15.75">
      <c r="A17" s="58">
        <v>11</v>
      </c>
      <c r="B17" s="53" t="s">
        <v>70</v>
      </c>
      <c r="C17" s="10">
        <v>21588562.52761</v>
      </c>
      <c r="D17" s="119">
        <v>14176810.97975</v>
      </c>
      <c r="E17" s="85">
        <v>19644479.586039063</v>
      </c>
      <c r="F17" s="9">
        <f t="shared" si="0"/>
        <v>38.567690675279664</v>
      </c>
      <c r="G17" s="92"/>
      <c r="H17" s="108"/>
    </row>
    <row r="18" spans="1:8" ht="15.75">
      <c r="A18" s="58">
        <v>12</v>
      </c>
      <c r="B18" s="12" t="s">
        <v>113</v>
      </c>
      <c r="C18" s="122">
        <f>24787812621/1000</f>
        <v>24787812.621</v>
      </c>
      <c r="D18" s="81">
        <v>22684989.738</v>
      </c>
      <c r="E18" s="85">
        <v>5206617.326</v>
      </c>
      <c r="F18" s="9">
        <f t="shared" si="0"/>
        <v>-77.04818302263408</v>
      </c>
      <c r="G18" s="92"/>
      <c r="H18" s="108"/>
    </row>
    <row r="19" spans="1:8" ht="15.75">
      <c r="A19" s="58">
        <v>13</v>
      </c>
      <c r="B19" s="53" t="s">
        <v>72</v>
      </c>
      <c r="C19" s="10">
        <v>15707966.124</v>
      </c>
      <c r="D19" s="119">
        <v>12578693.776</v>
      </c>
      <c r="E19" s="85">
        <v>11635521.566</v>
      </c>
      <c r="F19" s="9">
        <f t="shared" si="0"/>
        <v>-7.498172916806055</v>
      </c>
      <c r="G19" s="92"/>
      <c r="H19" s="108"/>
    </row>
    <row r="20" spans="1:8" ht="15.75">
      <c r="A20" s="58">
        <v>14</v>
      </c>
      <c r="B20" s="54" t="s">
        <v>73</v>
      </c>
      <c r="C20" s="10">
        <v>12483276.593</v>
      </c>
      <c r="D20" s="119">
        <v>2652382.706</v>
      </c>
      <c r="E20" s="85">
        <v>9523738.08</v>
      </c>
      <c r="F20" s="9">
        <f t="shared" si="0"/>
        <v>259.0634963218615</v>
      </c>
      <c r="G20" s="92"/>
      <c r="H20" s="108"/>
    </row>
    <row r="21" spans="1:7" ht="15.75">
      <c r="A21" s="58">
        <v>15</v>
      </c>
      <c r="B21" s="121" t="s">
        <v>74</v>
      </c>
      <c r="C21" s="10">
        <v>9221719.461</v>
      </c>
      <c r="D21" s="123">
        <v>7185550.178</v>
      </c>
      <c r="E21" s="10">
        <v>6428421.918832976</v>
      </c>
      <c r="F21" s="9">
        <f t="shared" si="0"/>
        <v>-10.536816811677468</v>
      </c>
      <c r="G21" s="92"/>
    </row>
    <row r="22" spans="1:7" ht="15.75">
      <c r="A22" s="58">
        <v>16</v>
      </c>
      <c r="B22" s="53" t="s">
        <v>75</v>
      </c>
      <c r="C22" s="10">
        <v>8849641.594</v>
      </c>
      <c r="D22" s="81">
        <v>6716405.655</v>
      </c>
      <c r="E22" s="10">
        <v>6553076.069259978</v>
      </c>
      <c r="F22" s="9">
        <f t="shared" si="0"/>
        <v>-2.431800491657796</v>
      </c>
      <c r="G22" s="92"/>
    </row>
    <row r="23" spans="1:8" ht="15.75">
      <c r="A23" s="58">
        <v>17</v>
      </c>
      <c r="B23" s="53" t="s">
        <v>77</v>
      </c>
      <c r="C23" s="10">
        <v>15649694.796</v>
      </c>
      <c r="D23" s="119">
        <v>8600214.69</v>
      </c>
      <c r="E23" s="85">
        <v>7477447.178</v>
      </c>
      <c r="F23" s="9">
        <f t="shared" si="0"/>
        <v>-13.055110278880704</v>
      </c>
      <c r="G23" s="92"/>
      <c r="H23" s="108"/>
    </row>
    <row r="24" spans="1:8" ht="15.75">
      <c r="A24" s="58">
        <v>18</v>
      </c>
      <c r="B24" s="121" t="s">
        <v>76</v>
      </c>
      <c r="C24" s="10">
        <v>8187984.138</v>
      </c>
      <c r="D24" s="119">
        <v>5026523.275</v>
      </c>
      <c r="E24" s="85">
        <v>4716817.518618745</v>
      </c>
      <c r="F24" s="9">
        <f t="shared" si="0"/>
        <v>-6.1614308625927094</v>
      </c>
      <c r="G24" s="92"/>
      <c r="H24" s="108"/>
    </row>
    <row r="25" spans="1:8" ht="15.75">
      <c r="A25" s="58">
        <v>19</v>
      </c>
      <c r="B25" s="121" t="s">
        <v>78</v>
      </c>
      <c r="C25" s="10">
        <v>6342103.293</v>
      </c>
      <c r="D25" s="119">
        <v>4816696.384</v>
      </c>
      <c r="E25" s="85">
        <v>3963217.4591823216</v>
      </c>
      <c r="F25" s="9">
        <f t="shared" si="0"/>
        <v>-17.719176314553394</v>
      </c>
      <c r="G25" s="92"/>
      <c r="H25" s="108"/>
    </row>
    <row r="26" spans="1:8" ht="15.75">
      <c r="A26" s="58">
        <v>20</v>
      </c>
      <c r="B26" s="121" t="s">
        <v>79</v>
      </c>
      <c r="C26" s="10">
        <v>4484229.649</v>
      </c>
      <c r="D26" s="119">
        <v>3622934.226</v>
      </c>
      <c r="E26" s="85">
        <v>3718040.0616111425</v>
      </c>
      <c r="F26" s="9">
        <f t="shared" si="0"/>
        <v>2.6251052235123638</v>
      </c>
      <c r="G26" s="92"/>
      <c r="H26" s="108"/>
    </row>
    <row r="27" spans="1:8" ht="15.75">
      <c r="A27" s="58">
        <v>21</v>
      </c>
      <c r="B27" s="121" t="s">
        <v>43</v>
      </c>
      <c r="C27" s="10">
        <v>4922039.744</v>
      </c>
      <c r="D27" s="119">
        <v>3992122.938</v>
      </c>
      <c r="E27" s="85">
        <v>3139146.65583</v>
      </c>
      <c r="F27" s="9">
        <f t="shared" si="0"/>
        <v>-21.36648333273348</v>
      </c>
      <c r="G27" s="92"/>
      <c r="H27" s="108"/>
    </row>
    <row r="28" spans="1:8" ht="15.75">
      <c r="A28" s="58">
        <v>22</v>
      </c>
      <c r="B28" s="53" t="s">
        <v>80</v>
      </c>
      <c r="C28" s="10">
        <v>3484783.589</v>
      </c>
      <c r="D28" s="119">
        <v>2663532.043</v>
      </c>
      <c r="E28" s="85">
        <v>2572429.916089844</v>
      </c>
      <c r="F28" s="9">
        <f t="shared" si="0"/>
        <v>-3.4203503257856767</v>
      </c>
      <c r="G28" s="92"/>
      <c r="H28" s="108"/>
    </row>
    <row r="29" spans="1:8" ht="15.75">
      <c r="A29" s="58">
        <v>23</v>
      </c>
      <c r="B29" s="121" t="s">
        <v>84</v>
      </c>
      <c r="C29" s="10">
        <v>2752629.807</v>
      </c>
      <c r="D29" s="119">
        <v>2071118.69</v>
      </c>
      <c r="E29" s="85">
        <v>3748893.665</v>
      </c>
      <c r="F29" s="9">
        <f t="shared" si="0"/>
        <v>81.0081519277874</v>
      </c>
      <c r="G29" s="92"/>
      <c r="H29" s="108"/>
    </row>
    <row r="30" spans="1:8" ht="15.75">
      <c r="A30" s="58">
        <v>24</v>
      </c>
      <c r="B30" s="121" t="s">
        <v>82</v>
      </c>
      <c r="C30" s="10">
        <v>3707318.536</v>
      </c>
      <c r="D30" s="119">
        <v>2781591.903</v>
      </c>
      <c r="E30" s="85">
        <v>2427723.408</v>
      </c>
      <c r="F30" s="9">
        <f t="shared" si="0"/>
        <v>-12.721797709374485</v>
      </c>
      <c r="G30" s="92"/>
      <c r="H30" s="108"/>
    </row>
    <row r="31" spans="1:8" ht="15.75">
      <c r="A31" s="58">
        <v>25</v>
      </c>
      <c r="B31" s="53" t="s">
        <v>81</v>
      </c>
      <c r="C31" s="10">
        <v>4964571.687</v>
      </c>
      <c r="D31" s="119">
        <v>3621876.411</v>
      </c>
      <c r="E31" s="85">
        <v>2274820.184</v>
      </c>
      <c r="F31" s="9">
        <f t="shared" si="0"/>
        <v>-37.192219560801576</v>
      </c>
      <c r="G31" s="92"/>
      <c r="H31" s="108"/>
    </row>
    <row r="32" spans="1:8" ht="15.75">
      <c r="A32" s="58">
        <v>26</v>
      </c>
      <c r="B32" s="53" t="s">
        <v>83</v>
      </c>
      <c r="C32" s="10">
        <v>8401446.017</v>
      </c>
      <c r="D32" s="119">
        <v>6211384.219</v>
      </c>
      <c r="E32" s="85">
        <v>5771238.804818281</v>
      </c>
      <c r="F32" s="9">
        <f t="shared" si="0"/>
        <v>-7.086108324056951</v>
      </c>
      <c r="G32" s="92"/>
      <c r="H32" s="108"/>
    </row>
    <row r="33" spans="1:8" ht="15.75">
      <c r="A33" s="58">
        <v>27</v>
      </c>
      <c r="B33" s="121" t="s">
        <v>85</v>
      </c>
      <c r="C33" s="10">
        <v>2124482.05</v>
      </c>
      <c r="D33" s="119">
        <v>1769833.762</v>
      </c>
      <c r="E33" s="85">
        <v>1190768.517</v>
      </c>
      <c r="F33" s="9">
        <f t="shared" si="0"/>
        <v>-32.71862349069596</v>
      </c>
      <c r="G33" s="92"/>
      <c r="H33" s="108"/>
    </row>
    <row r="34" spans="1:7" ht="15.75">
      <c r="A34" s="58">
        <v>28</v>
      </c>
      <c r="B34" s="53" t="s">
        <v>86</v>
      </c>
      <c r="C34" s="10">
        <v>2110922.111</v>
      </c>
      <c r="D34" s="81">
        <v>1577301.849</v>
      </c>
      <c r="E34" s="83">
        <v>1183758.2122051758</v>
      </c>
      <c r="F34" s="9">
        <f t="shared" si="0"/>
        <v>-24.95043273069949</v>
      </c>
      <c r="G34" s="92"/>
    </row>
    <row r="35" spans="1:7" ht="15.75">
      <c r="A35" s="58">
        <v>29</v>
      </c>
      <c r="B35" s="53" t="s">
        <v>45</v>
      </c>
      <c r="C35" s="65">
        <f>C36-SUM(C7:C34)</f>
        <v>208814653.08950007</v>
      </c>
      <c r="D35" s="65">
        <f>D36-SUM(D7:D34)</f>
        <v>160643448.84850013</v>
      </c>
      <c r="E35" s="65">
        <f>E36-SUM(E7:E34)</f>
        <v>148967016.1399758</v>
      </c>
      <c r="F35" s="9">
        <f t="shared" si="0"/>
        <v>-7.268539608817889</v>
      </c>
      <c r="G35" s="92"/>
    </row>
    <row r="36" spans="1:9" s="2" customFormat="1" ht="15.75">
      <c r="A36" s="60"/>
      <c r="B36" s="56" t="s">
        <v>46</v>
      </c>
      <c r="C36" s="66">
        <v>784581255.09111</v>
      </c>
      <c r="D36" s="124">
        <v>587282690.89025</v>
      </c>
      <c r="E36" s="87">
        <v>513134903.14066917</v>
      </c>
      <c r="F36" s="18">
        <f t="shared" si="0"/>
        <v>-12.625570087410836</v>
      </c>
      <c r="H36" s="108"/>
      <c r="I36" s="1"/>
    </row>
    <row r="37" spans="1:6" ht="15.75">
      <c r="A37" s="19"/>
      <c r="D37" s="57"/>
      <c r="E37" s="107"/>
      <c r="F37" s="19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4.8515625" style="118" bestFit="1" customWidth="1"/>
    <col min="2" max="2" width="17.140625" style="118" customWidth="1"/>
    <col min="3" max="3" width="23.8515625" style="118" customWidth="1"/>
    <col min="4" max="4" width="22.7109375" style="118" bestFit="1" customWidth="1"/>
    <col min="5" max="5" width="13.57421875" style="118" bestFit="1" customWidth="1"/>
    <col min="6" max="7" width="9.140625" style="118" customWidth="1"/>
    <col min="8" max="9" width="12.57421875" style="118" bestFit="1" customWidth="1"/>
    <col min="10" max="10" width="11.7109375" style="118" bestFit="1" customWidth="1"/>
    <col min="11" max="16384" width="9.140625" style="118" customWidth="1"/>
  </cols>
  <sheetData>
    <row r="1" spans="2:5" ht="18.75">
      <c r="B1" s="162" t="s">
        <v>88</v>
      </c>
      <c r="C1" s="162"/>
      <c r="D1" s="162"/>
      <c r="E1" s="162"/>
    </row>
    <row r="2" spans="2:5" ht="15.75">
      <c r="B2" s="152" t="s">
        <v>117</v>
      </c>
      <c r="C2" s="152"/>
      <c r="D2" s="152"/>
      <c r="E2" s="152"/>
    </row>
    <row r="3" spans="2:5" ht="15.75">
      <c r="B3" s="125" t="s">
        <v>89</v>
      </c>
      <c r="C3" s="110"/>
      <c r="D3" s="110"/>
      <c r="E3" s="21" t="s">
        <v>48</v>
      </c>
    </row>
    <row r="4" spans="1:5" ht="15.75">
      <c r="A4" s="126" t="s">
        <v>115</v>
      </c>
      <c r="B4" s="127" t="s">
        <v>112</v>
      </c>
      <c r="C4" s="91" t="s">
        <v>90</v>
      </c>
      <c r="D4" s="91" t="s">
        <v>4</v>
      </c>
      <c r="E4" s="128" t="s">
        <v>91</v>
      </c>
    </row>
    <row r="5" spans="1:5" ht="15.75">
      <c r="A5" s="129"/>
      <c r="B5" s="130"/>
      <c r="C5" s="64" t="s">
        <v>126</v>
      </c>
      <c r="D5" s="64" t="s">
        <v>126</v>
      </c>
      <c r="E5" s="131"/>
    </row>
    <row r="6" spans="1:10" ht="15.75">
      <c r="A6" s="82">
        <v>1</v>
      </c>
      <c r="B6" s="146" t="s">
        <v>92</v>
      </c>
      <c r="C6" s="132">
        <v>41.678184275</v>
      </c>
      <c r="D6" s="132">
        <v>27.13402263778</v>
      </c>
      <c r="E6" s="133">
        <f>+D6/C6*100-100</f>
        <v>-34.89634179179943</v>
      </c>
      <c r="H6" s="147"/>
      <c r="I6" s="147"/>
      <c r="J6" s="108"/>
    </row>
    <row r="7" spans="1:10" ht="15.75">
      <c r="A7" s="82">
        <v>2</v>
      </c>
      <c r="B7" s="148" t="s">
        <v>93</v>
      </c>
      <c r="C7" s="132">
        <v>5.683533792205</v>
      </c>
      <c r="D7" s="132">
        <v>6.666085541</v>
      </c>
      <c r="E7" s="133">
        <f aca="true" t="shared" si="0" ref="E7:E20">+D7/C7*100-100</f>
        <v>17.28769080501597</v>
      </c>
      <c r="H7" s="147"/>
      <c r="I7" s="147"/>
      <c r="J7" s="108"/>
    </row>
    <row r="8" spans="1:10" ht="15.75">
      <c r="A8" s="82">
        <v>3</v>
      </c>
      <c r="B8" s="148" t="s">
        <v>94</v>
      </c>
      <c r="C8" s="132">
        <v>2.3936034444499996</v>
      </c>
      <c r="D8" s="132">
        <v>2.270985843</v>
      </c>
      <c r="E8" s="133">
        <f t="shared" si="0"/>
        <v>-5.122719961583883</v>
      </c>
      <c r="H8" s="147"/>
      <c r="I8" s="147"/>
      <c r="J8" s="108"/>
    </row>
    <row r="9" spans="1:10" ht="15.75">
      <c r="A9" s="82">
        <v>4</v>
      </c>
      <c r="B9" s="148" t="s">
        <v>95</v>
      </c>
      <c r="C9" s="132">
        <v>1.68301851611</v>
      </c>
      <c r="D9" s="132">
        <v>2.074389382</v>
      </c>
      <c r="E9" s="133">
        <f t="shared" si="0"/>
        <v>23.25410339480905</v>
      </c>
      <c r="H9" s="147"/>
      <c r="I9" s="147"/>
      <c r="J9" s="108"/>
    </row>
    <row r="10" spans="1:10" ht="15.75">
      <c r="A10" s="82">
        <v>5</v>
      </c>
      <c r="B10" s="148" t="s">
        <v>99</v>
      </c>
      <c r="C10" s="132">
        <v>2.087158584</v>
      </c>
      <c r="D10" s="132">
        <v>1.240105188</v>
      </c>
      <c r="E10" s="133">
        <f t="shared" si="0"/>
        <v>-40.584045816807944</v>
      </c>
      <c r="H10" s="147"/>
      <c r="I10" s="147"/>
      <c r="J10" s="108"/>
    </row>
    <row r="11" spans="1:10" ht="15.75">
      <c r="A11" s="82">
        <v>6</v>
      </c>
      <c r="B11" s="148" t="s">
        <v>101</v>
      </c>
      <c r="C11" s="132">
        <v>1.158026127</v>
      </c>
      <c r="D11" s="132">
        <v>1.204563392</v>
      </c>
      <c r="E11" s="133">
        <f t="shared" si="0"/>
        <v>4.018671419837489</v>
      </c>
      <c r="H11" s="147"/>
      <c r="I11" s="147"/>
      <c r="J11" s="108"/>
    </row>
    <row r="12" spans="1:10" ht="15.75">
      <c r="A12" s="82">
        <v>7</v>
      </c>
      <c r="B12" s="148" t="s">
        <v>97</v>
      </c>
      <c r="C12" s="132">
        <v>0.946899558895</v>
      </c>
      <c r="D12" s="132">
        <v>0.953027849</v>
      </c>
      <c r="E12" s="133">
        <f t="shared" si="0"/>
        <v>0.6471953701353073</v>
      </c>
      <c r="H12" s="147"/>
      <c r="I12" s="147"/>
      <c r="J12" s="108"/>
    </row>
    <row r="13" spans="1:10" ht="15.75">
      <c r="A13" s="82">
        <v>8</v>
      </c>
      <c r="B13" s="148" t="s">
        <v>98</v>
      </c>
      <c r="C13" s="132">
        <v>0.950746846975</v>
      </c>
      <c r="D13" s="132">
        <v>0.818005023</v>
      </c>
      <c r="E13" s="133">
        <f t="shared" si="0"/>
        <v>-13.961847404211326</v>
      </c>
      <c r="H13" s="147"/>
      <c r="I13" s="147"/>
      <c r="J13" s="108"/>
    </row>
    <row r="14" spans="1:10" ht="15.75">
      <c r="A14" s="82">
        <v>9</v>
      </c>
      <c r="B14" s="148" t="s">
        <v>96</v>
      </c>
      <c r="C14" s="132">
        <v>0.90885506937</v>
      </c>
      <c r="D14" s="132">
        <v>0.788257976</v>
      </c>
      <c r="E14" s="133">
        <f t="shared" si="0"/>
        <v>-13.269122595486593</v>
      </c>
      <c r="H14" s="147"/>
      <c r="I14" s="147"/>
      <c r="J14" s="108"/>
    </row>
    <row r="15" spans="1:10" ht="15.75">
      <c r="A15" s="82">
        <v>10</v>
      </c>
      <c r="B15" s="148" t="s">
        <v>100</v>
      </c>
      <c r="C15" s="132">
        <v>0.6762354805</v>
      </c>
      <c r="D15" s="132">
        <v>0.659507577</v>
      </c>
      <c r="E15" s="133">
        <f t="shared" si="0"/>
        <v>-2.473680246359109</v>
      </c>
      <c r="H15" s="147"/>
      <c r="I15" s="147"/>
      <c r="J15" s="108"/>
    </row>
    <row r="16" spans="1:10" ht="15.75">
      <c r="A16" s="82">
        <v>11</v>
      </c>
      <c r="B16" s="148" t="s">
        <v>103</v>
      </c>
      <c r="C16" s="132">
        <v>0.911305958</v>
      </c>
      <c r="D16" s="132">
        <v>0.582103006</v>
      </c>
      <c r="E16" s="133">
        <f t="shared" si="0"/>
        <v>-36.124305905174396</v>
      </c>
      <c r="H16" s="147"/>
      <c r="I16" s="147"/>
      <c r="J16" s="108"/>
    </row>
    <row r="17" spans="1:12" ht="15.75">
      <c r="A17" s="82">
        <v>12</v>
      </c>
      <c r="B17" s="148" t="s">
        <v>104</v>
      </c>
      <c r="C17" s="132">
        <v>0.4721083103</v>
      </c>
      <c r="D17" s="132">
        <v>0.441471275</v>
      </c>
      <c r="E17" s="133">
        <f t="shared" si="0"/>
        <v>-6.4894081785028845</v>
      </c>
      <c r="H17" s="147"/>
      <c r="I17" s="147"/>
      <c r="J17" s="108"/>
      <c r="L17" s="109"/>
    </row>
    <row r="18" spans="1:10" ht="15.75">
      <c r="A18" s="82">
        <v>13</v>
      </c>
      <c r="B18" s="148" t="s">
        <v>102</v>
      </c>
      <c r="C18" s="132">
        <v>0.36556168721</v>
      </c>
      <c r="D18" s="132">
        <v>0.402972446</v>
      </c>
      <c r="E18" s="133">
        <f t="shared" si="0"/>
        <v>10.23377451710607</v>
      </c>
      <c r="H18" s="147"/>
      <c r="I18" s="147"/>
      <c r="J18" s="108"/>
    </row>
    <row r="19" spans="1:10" ht="15.75">
      <c r="A19" s="82">
        <v>14</v>
      </c>
      <c r="B19" s="148" t="s">
        <v>116</v>
      </c>
      <c r="C19" s="132">
        <v>0.4647028665</v>
      </c>
      <c r="D19" s="132">
        <v>0.30038033</v>
      </c>
      <c r="E19" s="133">
        <f t="shared" si="0"/>
        <v>-35.36077531383164</v>
      </c>
      <c r="H19" s="147"/>
      <c r="I19" s="147"/>
      <c r="J19" s="108"/>
    </row>
    <row r="20" spans="1:10" ht="15.75">
      <c r="A20" s="82">
        <v>15</v>
      </c>
      <c r="B20" s="129" t="s">
        <v>45</v>
      </c>
      <c r="C20" s="134">
        <f>+C21-SUM(C6:C19)</f>
        <v>4.801640046435011</v>
      </c>
      <c r="D20" s="134">
        <f>+D21-SUM(D6:D19)</f>
        <v>3.1666763780000053</v>
      </c>
      <c r="E20" s="133">
        <f t="shared" si="0"/>
        <v>-34.050108975763166</v>
      </c>
      <c r="H20" s="147"/>
      <c r="I20" s="147"/>
      <c r="J20" s="108"/>
    </row>
    <row r="21" spans="1:10" ht="15.75">
      <c r="A21" s="135"/>
      <c r="B21" s="136" t="s">
        <v>49</v>
      </c>
      <c r="C21" s="137">
        <v>65.18158056295</v>
      </c>
      <c r="D21" s="137">
        <v>48.702553843779995</v>
      </c>
      <c r="E21" s="138">
        <f>D21/C21*100-100</f>
        <v>-25.28172311387135</v>
      </c>
      <c r="H21" s="147"/>
      <c r="I21" s="149"/>
      <c r="J21" s="109"/>
    </row>
    <row r="22" spans="3:10" ht="15.75">
      <c r="C22" s="139"/>
      <c r="D22" s="139"/>
      <c r="E22" s="140"/>
      <c r="H22" s="147"/>
      <c r="I22" s="149"/>
      <c r="J22" s="109"/>
    </row>
    <row r="23" spans="2:10" ht="15.75">
      <c r="B23" s="125" t="s">
        <v>106</v>
      </c>
      <c r="C23" s="141"/>
      <c r="D23" s="141"/>
      <c r="E23" s="21" t="s">
        <v>48</v>
      </c>
      <c r="H23" s="149"/>
      <c r="I23" s="149"/>
      <c r="J23" s="109"/>
    </row>
    <row r="24" spans="1:10" ht="15.75">
      <c r="A24" s="126" t="s">
        <v>115</v>
      </c>
      <c r="B24" s="127" t="s">
        <v>112</v>
      </c>
      <c r="C24" s="91" t="s">
        <v>90</v>
      </c>
      <c r="D24" s="91" t="s">
        <v>4</v>
      </c>
      <c r="E24" s="128" t="s">
        <v>91</v>
      </c>
      <c r="H24" s="149"/>
      <c r="I24" s="149"/>
      <c r="J24" s="109"/>
    </row>
    <row r="25" spans="1:10" ht="15.75">
      <c r="A25" s="129"/>
      <c r="B25" s="130"/>
      <c r="C25" s="64" t="s">
        <v>126</v>
      </c>
      <c r="D25" s="64" t="s">
        <v>126</v>
      </c>
      <c r="E25" s="131"/>
      <c r="H25" s="149"/>
      <c r="I25" s="147"/>
      <c r="J25" s="108"/>
    </row>
    <row r="26" spans="1:10" ht="15.75">
      <c r="A26" s="82">
        <v>1</v>
      </c>
      <c r="B26" s="146" t="s">
        <v>92</v>
      </c>
      <c r="C26" s="132">
        <v>372.7512077019</v>
      </c>
      <c r="D26" s="132">
        <v>311.96852645147374</v>
      </c>
      <c r="E26" s="133">
        <f aca="true" t="shared" si="1" ref="E26:E41">+D26/C26*100-100</f>
        <v>-16.306501493359605</v>
      </c>
      <c r="G26" s="147"/>
      <c r="H26" s="147"/>
      <c r="I26" s="108"/>
      <c r="J26" s="108"/>
    </row>
    <row r="27" spans="1:10" ht="15.75">
      <c r="A27" s="82">
        <v>2</v>
      </c>
      <c r="B27" s="148" t="s">
        <v>99</v>
      </c>
      <c r="C27" s="132">
        <v>80.039552697</v>
      </c>
      <c r="D27" s="132">
        <v>82.03257280191389</v>
      </c>
      <c r="E27" s="133">
        <f t="shared" si="1"/>
        <v>2.490044031678579</v>
      </c>
      <c r="G27" s="147"/>
      <c r="H27" s="147"/>
      <c r="I27" s="108"/>
      <c r="J27" s="108"/>
    </row>
    <row r="28" spans="1:10" ht="15.75">
      <c r="A28" s="82">
        <v>3</v>
      </c>
      <c r="B28" s="148" t="s">
        <v>107</v>
      </c>
      <c r="C28" s="132">
        <v>30.548031424</v>
      </c>
      <c r="D28" s="132">
        <v>12.62067835225</v>
      </c>
      <c r="E28" s="133">
        <f t="shared" si="1"/>
        <v>-58.68578836692374</v>
      </c>
      <c r="G28" s="147"/>
      <c r="H28" s="147"/>
      <c r="I28" s="108"/>
      <c r="J28" s="108"/>
    </row>
    <row r="29" spans="1:10" ht="15.75">
      <c r="A29" s="82">
        <v>4</v>
      </c>
      <c r="B29" s="148" t="s">
        <v>105</v>
      </c>
      <c r="C29" s="132">
        <v>3.507244214</v>
      </c>
      <c r="D29" s="132">
        <v>8.931829927</v>
      </c>
      <c r="E29" s="133">
        <f t="shared" si="1"/>
        <v>154.66803512987423</v>
      </c>
      <c r="G29" s="147"/>
      <c r="H29" s="147"/>
      <c r="I29" s="108"/>
      <c r="J29" s="108"/>
    </row>
    <row r="30" spans="1:10" ht="15.75">
      <c r="A30" s="82">
        <v>5</v>
      </c>
      <c r="B30" s="148" t="s">
        <v>108</v>
      </c>
      <c r="C30" s="132">
        <v>11.145013483</v>
      </c>
      <c r="D30" s="132">
        <v>7.7058710226951375</v>
      </c>
      <c r="E30" s="133">
        <f t="shared" si="1"/>
        <v>-30.858127408735243</v>
      </c>
      <c r="G30" s="147"/>
      <c r="H30" s="147"/>
      <c r="I30" s="108"/>
      <c r="J30" s="108"/>
    </row>
    <row r="31" spans="1:10" ht="15.75">
      <c r="A31" s="82">
        <v>6</v>
      </c>
      <c r="B31" s="148" t="s">
        <v>110</v>
      </c>
      <c r="C31" s="132">
        <v>7.651504631</v>
      </c>
      <c r="D31" s="132">
        <v>6.718408870155156</v>
      </c>
      <c r="E31" s="133">
        <f t="shared" si="1"/>
        <v>-12.194931661733762</v>
      </c>
      <c r="G31" s="147"/>
      <c r="H31" s="147"/>
      <c r="I31" s="108"/>
      <c r="J31" s="108"/>
    </row>
    <row r="32" spans="1:10" ht="15.75">
      <c r="A32" s="82">
        <v>7</v>
      </c>
      <c r="B32" s="148" t="s">
        <v>97</v>
      </c>
      <c r="C32" s="132">
        <v>6.449787547350001</v>
      </c>
      <c r="D32" s="132">
        <v>6.151519660425</v>
      </c>
      <c r="E32" s="133">
        <f t="shared" si="1"/>
        <v>-4.624460646731663</v>
      </c>
      <c r="G32" s="147"/>
      <c r="H32" s="147"/>
      <c r="I32" s="108"/>
      <c r="J32" s="108"/>
    </row>
    <row r="33" spans="1:10" ht="15.75">
      <c r="A33" s="82">
        <v>8</v>
      </c>
      <c r="B33" s="148" t="s">
        <v>93</v>
      </c>
      <c r="C33" s="132">
        <v>4.432740288</v>
      </c>
      <c r="D33" s="132">
        <v>6.0734406090799995</v>
      </c>
      <c r="E33" s="133">
        <f t="shared" si="1"/>
        <v>37.01322916484838</v>
      </c>
      <c r="G33" s="147"/>
      <c r="H33" s="147"/>
      <c r="I33" s="108"/>
      <c r="J33" s="108"/>
    </row>
    <row r="34" spans="1:10" ht="15.75">
      <c r="A34" s="82">
        <v>9</v>
      </c>
      <c r="B34" s="148" t="s">
        <v>109</v>
      </c>
      <c r="C34" s="132">
        <v>7.817554736</v>
      </c>
      <c r="D34" s="132">
        <v>5.847736376</v>
      </c>
      <c r="E34" s="133">
        <f t="shared" si="1"/>
        <v>-25.197372151792493</v>
      </c>
      <c r="G34" s="147"/>
      <c r="H34" s="147"/>
      <c r="I34" s="108"/>
      <c r="J34" s="108"/>
    </row>
    <row r="35" spans="1:10" ht="15.75">
      <c r="A35" s="82">
        <v>10</v>
      </c>
      <c r="B35" s="148" t="s">
        <v>100</v>
      </c>
      <c r="C35" s="132">
        <v>2.989115614</v>
      </c>
      <c r="D35" s="132">
        <v>5.467523145875</v>
      </c>
      <c r="E35" s="133">
        <f t="shared" si="1"/>
        <v>82.91440853833097</v>
      </c>
      <c r="G35" s="147"/>
      <c r="H35" s="147"/>
      <c r="I35" s="108"/>
      <c r="J35" s="108"/>
    </row>
    <row r="36" spans="1:10" ht="15.75">
      <c r="A36" s="82">
        <v>11</v>
      </c>
      <c r="B36" s="148" t="s">
        <v>96</v>
      </c>
      <c r="C36" s="132">
        <v>4.177435386</v>
      </c>
      <c r="D36" s="132">
        <v>4.78099404893</v>
      </c>
      <c r="E36" s="133">
        <f t="shared" si="1"/>
        <v>14.44806698752852</v>
      </c>
      <c r="G36" s="147"/>
      <c r="H36" s="147"/>
      <c r="I36" s="108"/>
      <c r="J36" s="108"/>
    </row>
    <row r="37" spans="1:10" ht="15.75">
      <c r="A37" s="82">
        <v>12</v>
      </c>
      <c r="B37" s="148" t="s">
        <v>111</v>
      </c>
      <c r="C37" s="132">
        <v>5.717227948</v>
      </c>
      <c r="D37" s="132">
        <v>4.691129035825625</v>
      </c>
      <c r="E37" s="133">
        <f t="shared" si="1"/>
        <v>-17.947489963791355</v>
      </c>
      <c r="G37" s="147"/>
      <c r="H37" s="147"/>
      <c r="I37" s="108"/>
      <c r="J37" s="108"/>
    </row>
    <row r="38" spans="1:10" ht="15.75">
      <c r="A38" s="82">
        <v>13</v>
      </c>
      <c r="B38" s="148" t="s">
        <v>114</v>
      </c>
      <c r="C38" s="132">
        <v>3.672031844</v>
      </c>
      <c r="D38" s="132">
        <v>4.062347947</v>
      </c>
      <c r="E38" s="133">
        <f t="shared" si="1"/>
        <v>10.629431322546012</v>
      </c>
      <c r="G38" s="147"/>
      <c r="H38" s="147"/>
      <c r="I38" s="108"/>
      <c r="J38" s="108"/>
    </row>
    <row r="39" spans="1:10" ht="15.75">
      <c r="A39" s="82">
        <v>14</v>
      </c>
      <c r="B39" s="148" t="s">
        <v>116</v>
      </c>
      <c r="C39" s="132">
        <v>3.62354134</v>
      </c>
      <c r="D39" s="132">
        <v>3.846696648559531</v>
      </c>
      <c r="E39" s="133">
        <f t="shared" si="1"/>
        <v>6.158486619046855</v>
      </c>
      <c r="G39" s="147"/>
      <c r="H39" s="147"/>
      <c r="I39" s="108"/>
      <c r="J39" s="108"/>
    </row>
    <row r="40" spans="1:9" ht="15.75">
      <c r="A40" s="82">
        <v>15</v>
      </c>
      <c r="B40" s="130" t="s">
        <v>45</v>
      </c>
      <c r="C40" s="142">
        <f>+C41-SUM(C26:C39)</f>
        <v>42.76070203600011</v>
      </c>
      <c r="D40" s="142">
        <f>+D41-SUM(D26:D39)</f>
        <v>42.2356282434863</v>
      </c>
      <c r="E40" s="133">
        <f t="shared" si="1"/>
        <v>-1.2279353881321953</v>
      </c>
      <c r="G40" s="147"/>
      <c r="H40" s="147"/>
      <c r="I40" s="108"/>
    </row>
    <row r="41" spans="1:7" s="145" customFormat="1" ht="15.75">
      <c r="A41" s="135"/>
      <c r="B41" s="136" t="s">
        <v>50</v>
      </c>
      <c r="C41" s="143">
        <v>587.28269089025</v>
      </c>
      <c r="D41" s="144">
        <v>513.1349031406694</v>
      </c>
      <c r="E41" s="138">
        <f t="shared" si="1"/>
        <v>-12.625570087410793</v>
      </c>
      <c r="G41" s="147"/>
    </row>
    <row r="42" spans="3:7" ht="15.75">
      <c r="C42" s="94"/>
      <c r="D42" s="94"/>
      <c r="E42" s="140"/>
      <c r="G42" s="147"/>
    </row>
    <row r="43" spans="3:7" ht="15.75">
      <c r="C43" s="94"/>
      <c r="D43" s="94"/>
      <c r="G43" s="147"/>
    </row>
    <row r="44" spans="7:9" ht="15.75">
      <c r="G44" s="147"/>
      <c r="H44" s="150"/>
      <c r="I44" s="109"/>
    </row>
    <row r="45" spans="7:9" ht="15.75">
      <c r="G45" s="149"/>
      <c r="H45" s="147"/>
      <c r="I45" s="108"/>
    </row>
    <row r="46" ht="15.75">
      <c r="G46" s="149"/>
    </row>
    <row r="47" spans="7:9" ht="15.75">
      <c r="G47" s="149"/>
      <c r="H47" s="147"/>
      <c r="I47" s="108"/>
    </row>
    <row r="48" spans="7:9" ht="15.75">
      <c r="G48" s="149"/>
      <c r="H48" s="147"/>
      <c r="I48" s="108"/>
    </row>
    <row r="49" spans="7:9" ht="15.75">
      <c r="G49" s="149"/>
      <c r="H49" s="147"/>
      <c r="I49" s="108"/>
    </row>
    <row r="50" spans="8:9" ht="15.75">
      <c r="H50" s="147"/>
      <c r="I50" s="108"/>
    </row>
    <row r="51" spans="8:9" ht="15.75">
      <c r="H51" s="147"/>
      <c r="I51" s="108"/>
    </row>
    <row r="52" spans="8:9" ht="15.75">
      <c r="H52" s="147"/>
      <c r="I52" s="108"/>
    </row>
    <row r="53" spans="8:9" ht="15.75">
      <c r="H53" s="147"/>
      <c r="I53" s="108"/>
    </row>
    <row r="54" spans="8:9" ht="15.75">
      <c r="H54" s="147"/>
      <c r="I54" s="108"/>
    </row>
    <row r="55" spans="8:9" ht="15.75">
      <c r="H55" s="147"/>
      <c r="I55" s="108"/>
    </row>
    <row r="56" spans="8:9" ht="15.75">
      <c r="H56" s="147"/>
      <c r="I56" s="108"/>
    </row>
    <row r="57" spans="8:9" ht="15.75">
      <c r="H57" s="147"/>
      <c r="I57" s="108"/>
    </row>
    <row r="58" spans="8:9" ht="15.75">
      <c r="H58" s="147"/>
      <c r="I58" s="108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2016-05-22T10:54:32Z</dcterms:modified>
  <cp:category/>
  <cp:version/>
  <cp:contentType/>
  <cp:contentStatus/>
</cp:coreProperties>
</file>